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618df1e64dff1fb3/わたサポ/営業資料/開催したセミナーの資料/プランニング集中講座/"/>
    </mc:Choice>
  </mc:AlternateContent>
  <xr:revisionPtr revIDLastSave="131" documentId="13_ncr:1_{120F90A4-5437-44A2-98E1-B0FE84FF0526}" xr6:coauthVersionLast="47" xr6:coauthVersionMax="47" xr10:uidLastSave="{CA212172-8020-4C93-B3C5-C709B3B7BB72}"/>
  <bookViews>
    <workbookView xWindow="-110" yWindow="-110" windowWidth="19420" windowHeight="11500" xr2:uid="{00000000-000D-0000-FFFF-FFFF00000000}"/>
  </bookViews>
  <sheets>
    <sheet name="広告年間管理シー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1" l="1"/>
  <c r="H66" i="1"/>
  <c r="D66" i="1"/>
  <c r="C66" i="1"/>
  <c r="G65" i="1"/>
  <c r="I65" i="1" s="1"/>
  <c r="E65" i="1"/>
  <c r="G64" i="1"/>
  <c r="I64" i="1" s="1"/>
  <c r="E64" i="1"/>
  <c r="G63" i="1"/>
  <c r="I63" i="1" s="1"/>
  <c r="M63" i="1" s="1"/>
  <c r="E63" i="1"/>
  <c r="G62" i="1"/>
  <c r="I62" i="1" s="1"/>
  <c r="E62" i="1"/>
  <c r="G61" i="1"/>
  <c r="I61" i="1" s="1"/>
  <c r="E61" i="1"/>
  <c r="G60" i="1"/>
  <c r="I60" i="1" s="1"/>
  <c r="E60" i="1"/>
  <c r="G59" i="1"/>
  <c r="I59" i="1" s="1"/>
  <c r="E59" i="1"/>
  <c r="G58" i="1"/>
  <c r="I58" i="1" s="1"/>
  <c r="E58" i="1"/>
  <c r="G57" i="1"/>
  <c r="I57" i="1" s="1"/>
  <c r="E57" i="1"/>
  <c r="G56" i="1"/>
  <c r="I56" i="1" s="1"/>
  <c r="E56" i="1"/>
  <c r="G55" i="1"/>
  <c r="E55" i="1"/>
  <c r="G54" i="1"/>
  <c r="I54" i="1" s="1"/>
  <c r="E54" i="1"/>
  <c r="L49" i="1"/>
  <c r="H49" i="1"/>
  <c r="D49" i="1"/>
  <c r="C49" i="1"/>
  <c r="G48" i="1"/>
  <c r="I48" i="1" s="1"/>
  <c r="E48" i="1"/>
  <c r="G47" i="1"/>
  <c r="I47" i="1" s="1"/>
  <c r="E47" i="1"/>
  <c r="G46" i="1"/>
  <c r="I46" i="1" s="1"/>
  <c r="K46" i="1" s="1"/>
  <c r="E46" i="1"/>
  <c r="G45" i="1"/>
  <c r="I45" i="1" s="1"/>
  <c r="E45" i="1"/>
  <c r="G44" i="1"/>
  <c r="I44" i="1" s="1"/>
  <c r="E44" i="1"/>
  <c r="G43" i="1"/>
  <c r="I43" i="1" s="1"/>
  <c r="E43" i="1"/>
  <c r="G42" i="1"/>
  <c r="I42" i="1" s="1"/>
  <c r="E42" i="1"/>
  <c r="G41" i="1"/>
  <c r="I41" i="1" s="1"/>
  <c r="E41" i="1"/>
  <c r="G40" i="1"/>
  <c r="I40" i="1" s="1"/>
  <c r="E40" i="1"/>
  <c r="G39" i="1"/>
  <c r="I39" i="1" s="1"/>
  <c r="E39" i="1"/>
  <c r="G38" i="1"/>
  <c r="I38" i="1" s="1"/>
  <c r="E38" i="1"/>
  <c r="G37" i="1"/>
  <c r="I37" i="1" s="1"/>
  <c r="E37" i="1"/>
  <c r="L32" i="1"/>
  <c r="H32" i="1"/>
  <c r="D32" i="1"/>
  <c r="C32" i="1"/>
  <c r="G31" i="1"/>
  <c r="I31" i="1" s="1"/>
  <c r="E31" i="1"/>
  <c r="G30" i="1"/>
  <c r="I30" i="1" s="1"/>
  <c r="E30" i="1"/>
  <c r="G29" i="1"/>
  <c r="I29" i="1" s="1"/>
  <c r="M29" i="1" s="1"/>
  <c r="E29" i="1"/>
  <c r="G28" i="1"/>
  <c r="I28" i="1" s="1"/>
  <c r="E28" i="1"/>
  <c r="G27" i="1"/>
  <c r="I27" i="1" s="1"/>
  <c r="E27" i="1"/>
  <c r="G26" i="1"/>
  <c r="I26" i="1" s="1"/>
  <c r="E26" i="1"/>
  <c r="G25" i="1"/>
  <c r="I25" i="1" s="1"/>
  <c r="E25" i="1"/>
  <c r="G24" i="1"/>
  <c r="I24" i="1" s="1"/>
  <c r="E24" i="1"/>
  <c r="G23" i="1"/>
  <c r="I23" i="1" s="1"/>
  <c r="E23" i="1"/>
  <c r="G22" i="1"/>
  <c r="I22" i="1" s="1"/>
  <c r="E22" i="1"/>
  <c r="G21" i="1"/>
  <c r="E21" i="1"/>
  <c r="G20" i="1"/>
  <c r="I20" i="1" s="1"/>
  <c r="E20" i="1"/>
  <c r="K11" i="1"/>
  <c r="K10" i="1"/>
  <c r="K9" i="1"/>
  <c r="H15" i="1"/>
  <c r="L15" i="1"/>
  <c r="D15" i="1"/>
  <c r="C15" i="1"/>
  <c r="G14" i="1"/>
  <c r="I14" i="1" s="1"/>
  <c r="K14" i="1" s="1"/>
  <c r="E14" i="1"/>
  <c r="G13" i="1"/>
  <c r="I13" i="1" s="1"/>
  <c r="K13" i="1" s="1"/>
  <c r="E13" i="1"/>
  <c r="G12" i="1"/>
  <c r="I12" i="1" s="1"/>
  <c r="K12" i="1" s="1"/>
  <c r="E12" i="1"/>
  <c r="G11" i="1"/>
  <c r="I11" i="1" s="1"/>
  <c r="E11" i="1"/>
  <c r="G10" i="1"/>
  <c r="I10" i="1" s="1"/>
  <c r="E10" i="1"/>
  <c r="G9" i="1"/>
  <c r="I9" i="1" s="1"/>
  <c r="E9" i="1"/>
  <c r="G8" i="1"/>
  <c r="I8" i="1" s="1"/>
  <c r="K8" i="1" s="1"/>
  <c r="E8" i="1"/>
  <c r="G7" i="1"/>
  <c r="I7" i="1" s="1"/>
  <c r="K7" i="1" s="1"/>
  <c r="E7" i="1"/>
  <c r="G6" i="1"/>
  <c r="I6" i="1" s="1"/>
  <c r="K6" i="1" s="1"/>
  <c r="E6" i="1"/>
  <c r="G5" i="1"/>
  <c r="I5" i="1" s="1"/>
  <c r="K5" i="1" s="1"/>
  <c r="E5" i="1"/>
  <c r="G4" i="1"/>
  <c r="I4" i="1" s="1"/>
  <c r="K4" i="1" s="1"/>
  <c r="E4" i="1"/>
  <c r="G3" i="1"/>
  <c r="E3" i="1"/>
  <c r="E15" i="1" s="1"/>
  <c r="E66" i="1" l="1"/>
  <c r="G66" i="1"/>
  <c r="M57" i="1"/>
  <c r="K57" i="1"/>
  <c r="M58" i="1"/>
  <c r="K58" i="1"/>
  <c r="M59" i="1"/>
  <c r="K59" i="1"/>
  <c r="M60" i="1"/>
  <c r="K60" i="1"/>
  <c r="M61" i="1"/>
  <c r="K61" i="1"/>
  <c r="M62" i="1"/>
  <c r="K62" i="1"/>
  <c r="M64" i="1"/>
  <c r="K64" i="1"/>
  <c r="I66" i="1"/>
  <c r="M54" i="1"/>
  <c r="K54" i="1"/>
  <c r="M65" i="1"/>
  <c r="K65" i="1"/>
  <c r="M56" i="1"/>
  <c r="K56" i="1"/>
  <c r="K63" i="1"/>
  <c r="I55" i="1"/>
  <c r="M37" i="1"/>
  <c r="K37" i="1"/>
  <c r="E49" i="1"/>
  <c r="M40" i="1"/>
  <c r="K40" i="1"/>
  <c r="M42" i="1"/>
  <c r="K42" i="1"/>
  <c r="M43" i="1"/>
  <c r="K43" i="1"/>
  <c r="M45" i="1"/>
  <c r="K45" i="1"/>
  <c r="I49" i="1"/>
  <c r="M38" i="1"/>
  <c r="K38" i="1"/>
  <c r="M41" i="1"/>
  <c r="K41" i="1"/>
  <c r="M44" i="1"/>
  <c r="K44" i="1"/>
  <c r="M47" i="1"/>
  <c r="K47" i="1"/>
  <c r="M48" i="1"/>
  <c r="K48" i="1"/>
  <c r="M39" i="1"/>
  <c r="K39" i="1"/>
  <c r="M46" i="1"/>
  <c r="G49" i="1"/>
  <c r="G32" i="1"/>
  <c r="E32" i="1"/>
  <c r="M23" i="1"/>
  <c r="K23" i="1"/>
  <c r="M24" i="1"/>
  <c r="K24" i="1"/>
  <c r="M25" i="1"/>
  <c r="K25" i="1"/>
  <c r="M26" i="1"/>
  <c r="K26" i="1"/>
  <c r="M27" i="1"/>
  <c r="K27" i="1"/>
  <c r="M28" i="1"/>
  <c r="K28" i="1"/>
  <c r="M30" i="1"/>
  <c r="K30" i="1"/>
  <c r="I32" i="1"/>
  <c r="M20" i="1"/>
  <c r="K20" i="1"/>
  <c r="M31" i="1"/>
  <c r="K31" i="1"/>
  <c r="M22" i="1"/>
  <c r="K22" i="1"/>
  <c r="K29" i="1"/>
  <c r="I21" i="1"/>
  <c r="G15" i="1"/>
  <c r="M5" i="1"/>
  <c r="M6" i="1"/>
  <c r="M7" i="1"/>
  <c r="M8" i="1"/>
  <c r="M9" i="1"/>
  <c r="M10" i="1"/>
  <c r="M11" i="1"/>
  <c r="M12" i="1"/>
  <c r="M13" i="1"/>
  <c r="M14" i="1"/>
  <c r="M4" i="1"/>
  <c r="I3" i="1"/>
  <c r="M55" i="1" l="1"/>
  <c r="M66" i="1" s="1"/>
  <c r="K55" i="1"/>
  <c r="K66" i="1" s="1"/>
  <c r="K49" i="1"/>
  <c r="M49" i="1"/>
  <c r="M21" i="1"/>
  <c r="M32" i="1" s="1"/>
  <c r="K21" i="1"/>
  <c r="K32" i="1" s="1"/>
  <c r="M3" i="1"/>
  <c r="M15" i="1" s="1"/>
  <c r="I15" i="1"/>
  <c r="K3" i="1"/>
  <c r="K15" i="1" s="1"/>
</calcChain>
</file>

<file path=xl/sharedStrings.xml><?xml version="1.0" encoding="utf-8"?>
<sst xmlns="http://schemas.openxmlformats.org/spreadsheetml/2006/main" count="104" uniqueCount="24">
  <si>
    <t>月</t>
  </si>
  <si>
    <t>広告媒体</t>
  </si>
  <si>
    <t>広告費（円）</t>
  </si>
  <si>
    <t>CPA（円）</t>
  </si>
  <si>
    <t>契約率（％）</t>
  </si>
  <si>
    <t>契約件数</t>
  </si>
  <si>
    <t>客単価（円）</t>
  </si>
  <si>
    <t>売上（円）</t>
  </si>
  <si>
    <t>粗利率（％）</t>
  </si>
  <si>
    <t>粗利額（円）</t>
  </si>
  <si>
    <t>目標売上（円）</t>
  </si>
  <si>
    <t>目標差額（円）</t>
  </si>
  <si>
    <t>問合せ件数</t>
    <phoneticPr fontId="2"/>
  </si>
  <si>
    <t>8P冊子</t>
    <rPh sb="2" eb="4">
      <t>サッシ</t>
    </rPh>
    <phoneticPr fontId="2"/>
  </si>
  <si>
    <t>NL両面＋A4チラシ</t>
    <rPh sb="2" eb="4">
      <t>リョウメン</t>
    </rPh>
    <phoneticPr fontId="2"/>
  </si>
  <si>
    <t>NL表紙・裏表紙＋A4×4</t>
    <rPh sb="2" eb="4">
      <t>ヒョウシ</t>
    </rPh>
    <rPh sb="5" eb="8">
      <t>ウラ</t>
    </rPh>
    <phoneticPr fontId="2"/>
  </si>
  <si>
    <t>年合計／平均</t>
    <rPh sb="4" eb="6">
      <t>ヘイキン</t>
    </rPh>
    <phoneticPr fontId="2"/>
  </si>
  <si>
    <t>新規：ポスティング7万部</t>
    <rPh sb="0" eb="2">
      <t>シンキ</t>
    </rPh>
    <rPh sb="10" eb="11">
      <t>マン</t>
    </rPh>
    <rPh sb="11" eb="12">
      <t>ブ</t>
    </rPh>
    <phoneticPr fontId="2"/>
  </si>
  <si>
    <t>OB</t>
    <phoneticPr fontId="2"/>
  </si>
  <si>
    <t>外構</t>
    <rPh sb="0" eb="2">
      <t>ガイコウ</t>
    </rPh>
    <phoneticPr fontId="2"/>
  </si>
  <si>
    <t>※追加工事含む</t>
    <rPh sb="1" eb="3">
      <t>ツイカ</t>
    </rPh>
    <rPh sb="3" eb="5">
      <t>コウジ</t>
    </rPh>
    <rPh sb="5" eb="6">
      <t>フク</t>
    </rPh>
    <phoneticPr fontId="2"/>
  </si>
  <si>
    <t>Google広告（外構）</t>
    <rPh sb="6" eb="8">
      <t>コウコク</t>
    </rPh>
    <rPh sb="9" eb="11">
      <t>ガイコウ</t>
    </rPh>
    <phoneticPr fontId="2"/>
  </si>
  <si>
    <t>Google広告（外装）</t>
    <rPh sb="6" eb="8">
      <t>コウコク</t>
    </rPh>
    <rPh sb="9" eb="11">
      <t>ガイソウ</t>
    </rPh>
    <phoneticPr fontId="2"/>
  </si>
  <si>
    <t>外装</t>
    <rPh sb="0" eb="2">
      <t>ガイソウ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</si>
</sst>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81" formatCode="[$¥-411]#,##0;[$¥-411]#,##0"/>
  </numFmts>
  <fonts count="5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6" fontId="3" fillId="0" borderId="0" applyFont="0" applyFill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181" fontId="0" fillId="0" borderId="0" xfId="0" applyNumberFormat="1"/>
    <xf numFmtId="6" fontId="0" fillId="0" borderId="0" xfId="1" applyFont="1" applyAlignment="1"/>
    <xf numFmtId="0" fontId="4" fillId="0" borderId="0" xfId="0" applyFont="1"/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topLeftCell="A34" workbookViewId="0">
      <selection activeCell="D66" sqref="D66"/>
    </sheetView>
  </sheetViews>
  <sheetFormatPr defaultRowHeight="13" x14ac:dyDescent="0.2"/>
  <cols>
    <col min="1" max="1" width="15.6328125" customWidth="1"/>
    <col min="2" max="2" width="22.1796875" customWidth="1"/>
    <col min="3" max="5" width="15" customWidth="1"/>
    <col min="6" max="7" width="12" customWidth="1"/>
    <col min="8" max="8" width="15" customWidth="1"/>
    <col min="9" max="9" width="18" customWidth="1"/>
    <col min="10" max="10" width="12" customWidth="1"/>
    <col min="11" max="13" width="18" customWidth="1"/>
  </cols>
  <sheetData>
    <row r="1" spans="1:13" x14ac:dyDescent="0.2">
      <c r="A1" s="5" t="s">
        <v>17</v>
      </c>
    </row>
    <row r="2" spans="1:13" x14ac:dyDescent="0.2">
      <c r="A2" s="2" t="s">
        <v>0</v>
      </c>
      <c r="B2" s="2" t="s">
        <v>1</v>
      </c>
      <c r="C2" s="2" t="s">
        <v>2</v>
      </c>
      <c r="D2" s="2" t="s">
        <v>12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spans="1:13" x14ac:dyDescent="0.2">
      <c r="A3">
        <v>1</v>
      </c>
      <c r="B3" t="s">
        <v>13</v>
      </c>
      <c r="C3" s="3">
        <v>1236450</v>
      </c>
      <c r="D3">
        <v>16</v>
      </c>
      <c r="E3" s="3">
        <f t="shared" ref="E3:E14" si="0">IFERROR(C3/D3,0)</f>
        <v>77278.125</v>
      </c>
      <c r="F3">
        <v>0.65</v>
      </c>
      <c r="G3">
        <f t="shared" ref="G3:G14" si="1">D3*F3</f>
        <v>10.4</v>
      </c>
      <c r="H3" s="3">
        <v>500000</v>
      </c>
      <c r="I3" s="3">
        <f t="shared" ref="I3:I14" si="2">G3*H3</f>
        <v>5200000</v>
      </c>
      <c r="J3">
        <v>0.3</v>
      </c>
      <c r="K3" s="3">
        <f t="shared" ref="K3:K14" si="3">I3*J3</f>
        <v>1560000</v>
      </c>
      <c r="M3" s="3">
        <f t="shared" ref="M3:M14" si="4">I3-L3</f>
        <v>5200000</v>
      </c>
    </row>
    <row r="4" spans="1:13" x14ac:dyDescent="0.2">
      <c r="A4">
        <v>2</v>
      </c>
      <c r="B4" t="s">
        <v>14</v>
      </c>
      <c r="C4" s="3">
        <v>1027875</v>
      </c>
      <c r="D4">
        <v>16</v>
      </c>
      <c r="E4" s="3">
        <f t="shared" si="0"/>
        <v>64242.1875</v>
      </c>
      <c r="F4">
        <v>0.65</v>
      </c>
      <c r="G4">
        <f t="shared" si="1"/>
        <v>10.4</v>
      </c>
      <c r="H4" s="3">
        <v>500000</v>
      </c>
      <c r="I4" s="3">
        <f t="shared" si="2"/>
        <v>5200000</v>
      </c>
      <c r="J4">
        <v>0.3</v>
      </c>
      <c r="K4" s="3">
        <f t="shared" si="3"/>
        <v>1560000</v>
      </c>
      <c r="M4" s="3">
        <f t="shared" si="4"/>
        <v>5200000</v>
      </c>
    </row>
    <row r="5" spans="1:13" x14ac:dyDescent="0.2">
      <c r="A5">
        <v>3</v>
      </c>
      <c r="B5" t="s">
        <v>15</v>
      </c>
      <c r="C5" s="3">
        <v>1027875</v>
      </c>
      <c r="D5">
        <v>16</v>
      </c>
      <c r="E5" s="3">
        <f t="shared" si="0"/>
        <v>64242.1875</v>
      </c>
      <c r="F5">
        <v>0.65</v>
      </c>
      <c r="G5">
        <f t="shared" si="1"/>
        <v>10.4</v>
      </c>
      <c r="H5" s="3">
        <v>500000</v>
      </c>
      <c r="I5" s="3">
        <f t="shared" si="2"/>
        <v>5200000</v>
      </c>
      <c r="J5">
        <v>0.3</v>
      </c>
      <c r="K5" s="3">
        <f t="shared" si="3"/>
        <v>1560000</v>
      </c>
      <c r="M5" s="3">
        <f t="shared" si="4"/>
        <v>5200000</v>
      </c>
    </row>
    <row r="6" spans="1:13" x14ac:dyDescent="0.2">
      <c r="A6">
        <v>4</v>
      </c>
      <c r="B6" t="s">
        <v>13</v>
      </c>
      <c r="C6" s="3">
        <v>1236450</v>
      </c>
      <c r="D6">
        <v>16</v>
      </c>
      <c r="E6" s="3">
        <f t="shared" si="0"/>
        <v>77278.125</v>
      </c>
      <c r="F6">
        <v>0.65</v>
      </c>
      <c r="G6">
        <f t="shared" si="1"/>
        <v>10.4</v>
      </c>
      <c r="H6" s="3">
        <v>500000</v>
      </c>
      <c r="I6" s="3">
        <f t="shared" si="2"/>
        <v>5200000</v>
      </c>
      <c r="J6">
        <v>0.3</v>
      </c>
      <c r="K6" s="3">
        <f t="shared" si="3"/>
        <v>1560000</v>
      </c>
      <c r="M6" s="3">
        <f t="shared" si="4"/>
        <v>5200000</v>
      </c>
    </row>
    <row r="7" spans="1:13" x14ac:dyDescent="0.2">
      <c r="A7">
        <v>5</v>
      </c>
      <c r="B7" t="s">
        <v>13</v>
      </c>
      <c r="C7" s="3">
        <v>1236450</v>
      </c>
      <c r="D7">
        <v>16</v>
      </c>
      <c r="E7" s="3">
        <f t="shared" si="0"/>
        <v>77278.125</v>
      </c>
      <c r="F7">
        <v>0.65</v>
      </c>
      <c r="G7">
        <f t="shared" si="1"/>
        <v>10.4</v>
      </c>
      <c r="H7" s="3">
        <v>500000</v>
      </c>
      <c r="I7" s="3">
        <f t="shared" si="2"/>
        <v>5200000</v>
      </c>
      <c r="J7">
        <v>0.3</v>
      </c>
      <c r="K7" s="3">
        <f t="shared" si="3"/>
        <v>1560000</v>
      </c>
      <c r="M7" s="3">
        <f t="shared" si="4"/>
        <v>5200000</v>
      </c>
    </row>
    <row r="8" spans="1:13" x14ac:dyDescent="0.2">
      <c r="A8">
        <v>6</v>
      </c>
      <c r="B8" t="s">
        <v>15</v>
      </c>
      <c r="C8" s="3">
        <v>1027875</v>
      </c>
      <c r="D8">
        <v>16</v>
      </c>
      <c r="E8" s="3">
        <f t="shared" si="0"/>
        <v>64242.1875</v>
      </c>
      <c r="F8">
        <v>0.65</v>
      </c>
      <c r="G8">
        <f t="shared" si="1"/>
        <v>10.4</v>
      </c>
      <c r="H8" s="3">
        <v>500000</v>
      </c>
      <c r="I8" s="3">
        <f t="shared" si="2"/>
        <v>5200000</v>
      </c>
      <c r="J8">
        <v>0.3</v>
      </c>
      <c r="K8" s="3">
        <f t="shared" si="3"/>
        <v>1560000</v>
      </c>
      <c r="M8" s="3">
        <f t="shared" si="4"/>
        <v>5200000</v>
      </c>
    </row>
    <row r="9" spans="1:13" x14ac:dyDescent="0.2">
      <c r="A9">
        <v>7</v>
      </c>
      <c r="B9" t="s">
        <v>15</v>
      </c>
      <c r="C9" s="3">
        <v>1027875</v>
      </c>
      <c r="D9">
        <v>16</v>
      </c>
      <c r="E9" s="3">
        <f t="shared" si="0"/>
        <v>64242.1875</v>
      </c>
      <c r="F9">
        <v>0.65</v>
      </c>
      <c r="G9">
        <f t="shared" si="1"/>
        <v>10.4</v>
      </c>
      <c r="H9" s="3">
        <v>500000</v>
      </c>
      <c r="I9" s="3">
        <f t="shared" si="2"/>
        <v>5200000</v>
      </c>
      <c r="J9">
        <v>0.3</v>
      </c>
      <c r="K9" s="3">
        <f t="shared" si="3"/>
        <v>1560000</v>
      </c>
      <c r="M9" s="3">
        <f t="shared" si="4"/>
        <v>5200000</v>
      </c>
    </row>
    <row r="10" spans="1:13" x14ac:dyDescent="0.2">
      <c r="A10">
        <v>8</v>
      </c>
      <c r="B10" t="s">
        <v>14</v>
      </c>
      <c r="C10" s="3">
        <v>1027875</v>
      </c>
      <c r="D10">
        <v>16</v>
      </c>
      <c r="E10" s="3">
        <f t="shared" si="0"/>
        <v>64242.1875</v>
      </c>
      <c r="F10">
        <v>0.65</v>
      </c>
      <c r="G10">
        <f t="shared" si="1"/>
        <v>10.4</v>
      </c>
      <c r="H10" s="3">
        <v>500000</v>
      </c>
      <c r="I10" s="3">
        <f t="shared" si="2"/>
        <v>5200000</v>
      </c>
      <c r="J10">
        <v>0.3</v>
      </c>
      <c r="K10" s="3">
        <f t="shared" si="3"/>
        <v>1560000</v>
      </c>
      <c r="M10" s="3">
        <f t="shared" si="4"/>
        <v>5200000</v>
      </c>
    </row>
    <row r="11" spans="1:13" x14ac:dyDescent="0.2">
      <c r="A11">
        <v>9</v>
      </c>
      <c r="B11" t="s">
        <v>13</v>
      </c>
      <c r="C11" s="3">
        <v>1236450</v>
      </c>
      <c r="D11">
        <v>16</v>
      </c>
      <c r="E11" s="3">
        <f t="shared" si="0"/>
        <v>77278.125</v>
      </c>
      <c r="F11">
        <v>0.65</v>
      </c>
      <c r="G11">
        <f t="shared" si="1"/>
        <v>10.4</v>
      </c>
      <c r="H11" s="3">
        <v>500000</v>
      </c>
      <c r="I11" s="3">
        <f t="shared" si="2"/>
        <v>5200000</v>
      </c>
      <c r="J11">
        <v>0.3</v>
      </c>
      <c r="K11" s="3">
        <f t="shared" si="3"/>
        <v>1560000</v>
      </c>
      <c r="M11" s="3">
        <f t="shared" si="4"/>
        <v>5200000</v>
      </c>
    </row>
    <row r="12" spans="1:13" x14ac:dyDescent="0.2">
      <c r="A12">
        <v>10</v>
      </c>
      <c r="B12" t="s">
        <v>13</v>
      </c>
      <c r="C12" s="3">
        <v>1236450</v>
      </c>
      <c r="D12">
        <v>16</v>
      </c>
      <c r="E12" s="3">
        <f t="shared" si="0"/>
        <v>77278.125</v>
      </c>
      <c r="F12">
        <v>0.65</v>
      </c>
      <c r="G12">
        <f t="shared" si="1"/>
        <v>10.4</v>
      </c>
      <c r="H12" s="3">
        <v>500000</v>
      </c>
      <c r="I12" s="3">
        <f t="shared" si="2"/>
        <v>5200000</v>
      </c>
      <c r="J12">
        <v>0.3</v>
      </c>
      <c r="K12" s="3">
        <f t="shared" si="3"/>
        <v>1560000</v>
      </c>
      <c r="M12" s="3">
        <f t="shared" si="4"/>
        <v>5200000</v>
      </c>
    </row>
    <row r="13" spans="1:13" x14ac:dyDescent="0.2">
      <c r="A13">
        <v>11</v>
      </c>
      <c r="B13" t="s">
        <v>15</v>
      </c>
      <c r="C13" s="3">
        <v>1027875</v>
      </c>
      <c r="D13">
        <v>16</v>
      </c>
      <c r="E13" s="3">
        <f t="shared" si="0"/>
        <v>64242.1875</v>
      </c>
      <c r="F13">
        <v>0.65</v>
      </c>
      <c r="G13">
        <f t="shared" si="1"/>
        <v>10.4</v>
      </c>
      <c r="H13" s="3">
        <v>500000</v>
      </c>
      <c r="I13" s="3">
        <f t="shared" si="2"/>
        <v>5200000</v>
      </c>
      <c r="J13">
        <v>0.3</v>
      </c>
      <c r="K13" s="3">
        <f t="shared" si="3"/>
        <v>1560000</v>
      </c>
      <c r="M13" s="3">
        <f t="shared" si="4"/>
        <v>5200000</v>
      </c>
    </row>
    <row r="14" spans="1:13" x14ac:dyDescent="0.2">
      <c r="A14">
        <v>12</v>
      </c>
      <c r="B14" t="s">
        <v>15</v>
      </c>
      <c r="C14" s="3">
        <v>1027875</v>
      </c>
      <c r="D14">
        <v>16</v>
      </c>
      <c r="E14" s="3">
        <f t="shared" si="0"/>
        <v>64242.1875</v>
      </c>
      <c r="F14">
        <v>0.65</v>
      </c>
      <c r="G14">
        <f t="shared" si="1"/>
        <v>10.4</v>
      </c>
      <c r="H14" s="3">
        <v>500000</v>
      </c>
      <c r="I14" s="3">
        <f t="shared" si="2"/>
        <v>5200000</v>
      </c>
      <c r="J14">
        <v>0.3</v>
      </c>
      <c r="K14" s="3">
        <f t="shared" si="3"/>
        <v>1560000</v>
      </c>
      <c r="M14" s="3">
        <f t="shared" si="4"/>
        <v>5200000</v>
      </c>
    </row>
    <row r="15" spans="1:13" x14ac:dyDescent="0.2">
      <c r="A15" s="1" t="s">
        <v>16</v>
      </c>
      <c r="C15" s="3">
        <f>SUM(C3:C14)</f>
        <v>13377375</v>
      </c>
      <c r="D15">
        <f>SUM(D3:D14)</f>
        <v>192</v>
      </c>
      <c r="E15" s="3">
        <f>AVERAGE(E3:E14)</f>
        <v>69673.828125</v>
      </c>
      <c r="G15">
        <f>SUM(G3:G14)</f>
        <v>124.80000000000003</v>
      </c>
      <c r="H15" s="3">
        <f>SUM(H3:H14)</f>
        <v>6000000</v>
      </c>
      <c r="I15" s="3">
        <f>SUM(I3:I14)</f>
        <v>62400000</v>
      </c>
      <c r="J15">
        <v>0.3</v>
      </c>
      <c r="K15" s="4">
        <f>SUM(K3:K14)</f>
        <v>18720000</v>
      </c>
      <c r="L15">
        <f>SUM(L3:L14)</f>
        <v>0</v>
      </c>
      <c r="M15" s="3">
        <f>SUM(M3:M14)</f>
        <v>62400000</v>
      </c>
    </row>
    <row r="18" spans="1:13" x14ac:dyDescent="0.2">
      <c r="A18" s="5" t="s">
        <v>18</v>
      </c>
    </row>
    <row r="19" spans="1:13" x14ac:dyDescent="0.2">
      <c r="A19" s="2" t="s">
        <v>0</v>
      </c>
      <c r="B19" s="2" t="s">
        <v>1</v>
      </c>
      <c r="C19" s="2" t="s">
        <v>2</v>
      </c>
      <c r="D19" s="2" t="s">
        <v>12</v>
      </c>
      <c r="E19" s="2" t="s">
        <v>3</v>
      </c>
      <c r="F19" s="2" t="s">
        <v>4</v>
      </c>
      <c r="G19" s="2" t="s">
        <v>5</v>
      </c>
      <c r="H19" s="2" t="s">
        <v>6</v>
      </c>
      <c r="I19" s="2" t="s">
        <v>7</v>
      </c>
      <c r="J19" s="2" t="s">
        <v>8</v>
      </c>
      <c r="K19" s="2" t="s">
        <v>9</v>
      </c>
      <c r="L19" s="2" t="s">
        <v>10</v>
      </c>
      <c r="M19" s="2" t="s">
        <v>11</v>
      </c>
    </row>
    <row r="20" spans="1:13" x14ac:dyDescent="0.2">
      <c r="A20">
        <v>1</v>
      </c>
      <c r="B20" t="s">
        <v>13</v>
      </c>
      <c r="C20" s="3">
        <v>0</v>
      </c>
      <c r="D20">
        <v>5</v>
      </c>
      <c r="E20" s="3">
        <f t="shared" ref="E20:E31" si="5">IFERROR(C20/D20,0)</f>
        <v>0</v>
      </c>
      <c r="F20">
        <v>0.85</v>
      </c>
      <c r="G20">
        <f t="shared" ref="G20:G31" si="6">D20*F20</f>
        <v>4.25</v>
      </c>
      <c r="H20" s="3">
        <v>500000</v>
      </c>
      <c r="I20" s="3">
        <f t="shared" ref="I20:I31" si="7">G20*H20</f>
        <v>2125000</v>
      </c>
      <c r="J20">
        <v>0.3</v>
      </c>
      <c r="K20" s="3">
        <f t="shared" ref="K20:K31" si="8">I20*J20</f>
        <v>637500</v>
      </c>
      <c r="M20" s="3">
        <f t="shared" ref="M20:M31" si="9">I20-L20</f>
        <v>2125000</v>
      </c>
    </row>
    <row r="21" spans="1:13" x14ac:dyDescent="0.2">
      <c r="A21">
        <v>2</v>
      </c>
      <c r="B21" t="s">
        <v>14</v>
      </c>
      <c r="C21" s="3">
        <v>0</v>
      </c>
      <c r="D21">
        <v>5</v>
      </c>
      <c r="E21" s="3">
        <f t="shared" si="5"/>
        <v>0</v>
      </c>
      <c r="F21">
        <v>0.85</v>
      </c>
      <c r="G21">
        <f t="shared" si="6"/>
        <v>4.25</v>
      </c>
      <c r="H21" s="3">
        <v>500000</v>
      </c>
      <c r="I21" s="3">
        <f t="shared" si="7"/>
        <v>2125000</v>
      </c>
      <c r="J21">
        <v>0.3</v>
      </c>
      <c r="K21" s="3">
        <f t="shared" si="8"/>
        <v>637500</v>
      </c>
      <c r="M21" s="3">
        <f t="shared" si="9"/>
        <v>2125000</v>
      </c>
    </row>
    <row r="22" spans="1:13" x14ac:dyDescent="0.2">
      <c r="A22">
        <v>3</v>
      </c>
      <c r="B22" t="s">
        <v>15</v>
      </c>
      <c r="C22" s="3">
        <v>0</v>
      </c>
      <c r="D22">
        <v>5</v>
      </c>
      <c r="E22" s="3">
        <f t="shared" si="5"/>
        <v>0</v>
      </c>
      <c r="F22">
        <v>0.85</v>
      </c>
      <c r="G22">
        <f t="shared" si="6"/>
        <v>4.25</v>
      </c>
      <c r="H22" s="3">
        <v>500000</v>
      </c>
      <c r="I22" s="3">
        <f t="shared" si="7"/>
        <v>2125000</v>
      </c>
      <c r="J22">
        <v>0.3</v>
      </c>
      <c r="K22" s="3">
        <f t="shared" si="8"/>
        <v>637500</v>
      </c>
      <c r="M22" s="3">
        <f t="shared" si="9"/>
        <v>2125000</v>
      </c>
    </row>
    <row r="23" spans="1:13" x14ac:dyDescent="0.2">
      <c r="A23">
        <v>4</v>
      </c>
      <c r="B23" t="s">
        <v>13</v>
      </c>
      <c r="C23" s="3">
        <v>0</v>
      </c>
      <c r="D23">
        <v>5</v>
      </c>
      <c r="E23" s="3">
        <f t="shared" si="5"/>
        <v>0</v>
      </c>
      <c r="F23">
        <v>0.85</v>
      </c>
      <c r="G23">
        <f t="shared" si="6"/>
        <v>4.25</v>
      </c>
      <c r="H23" s="3">
        <v>500000</v>
      </c>
      <c r="I23" s="3">
        <f t="shared" si="7"/>
        <v>2125000</v>
      </c>
      <c r="J23">
        <v>0.3</v>
      </c>
      <c r="K23" s="3">
        <f t="shared" si="8"/>
        <v>637500</v>
      </c>
      <c r="M23" s="3">
        <f t="shared" si="9"/>
        <v>2125000</v>
      </c>
    </row>
    <row r="24" spans="1:13" x14ac:dyDescent="0.2">
      <c r="A24">
        <v>5</v>
      </c>
      <c r="B24" t="s">
        <v>13</v>
      </c>
      <c r="C24" s="3">
        <v>0</v>
      </c>
      <c r="D24">
        <v>5</v>
      </c>
      <c r="E24" s="3">
        <f t="shared" si="5"/>
        <v>0</v>
      </c>
      <c r="F24">
        <v>0.85</v>
      </c>
      <c r="G24">
        <f t="shared" si="6"/>
        <v>4.25</v>
      </c>
      <c r="H24" s="3">
        <v>500000</v>
      </c>
      <c r="I24" s="3">
        <f t="shared" si="7"/>
        <v>2125000</v>
      </c>
      <c r="J24">
        <v>0.3</v>
      </c>
      <c r="K24" s="3">
        <f t="shared" si="8"/>
        <v>637500</v>
      </c>
      <c r="M24" s="3">
        <f t="shared" si="9"/>
        <v>2125000</v>
      </c>
    </row>
    <row r="25" spans="1:13" x14ac:dyDescent="0.2">
      <c r="A25">
        <v>6</v>
      </c>
      <c r="B25" t="s">
        <v>15</v>
      </c>
      <c r="C25" s="3">
        <v>0</v>
      </c>
      <c r="D25">
        <v>5</v>
      </c>
      <c r="E25" s="3">
        <f t="shared" si="5"/>
        <v>0</v>
      </c>
      <c r="F25">
        <v>0.85</v>
      </c>
      <c r="G25">
        <f t="shared" si="6"/>
        <v>4.25</v>
      </c>
      <c r="H25" s="3">
        <v>500000</v>
      </c>
      <c r="I25" s="3">
        <f t="shared" si="7"/>
        <v>2125000</v>
      </c>
      <c r="J25">
        <v>0.3</v>
      </c>
      <c r="K25" s="3">
        <f t="shared" si="8"/>
        <v>637500</v>
      </c>
      <c r="M25" s="3">
        <f t="shared" si="9"/>
        <v>2125000</v>
      </c>
    </row>
    <row r="26" spans="1:13" x14ac:dyDescent="0.2">
      <c r="A26">
        <v>7</v>
      </c>
      <c r="B26" t="s">
        <v>15</v>
      </c>
      <c r="C26" s="3">
        <v>0</v>
      </c>
      <c r="D26">
        <v>5</v>
      </c>
      <c r="E26" s="3">
        <f t="shared" si="5"/>
        <v>0</v>
      </c>
      <c r="F26">
        <v>0.85</v>
      </c>
      <c r="G26">
        <f t="shared" si="6"/>
        <v>4.25</v>
      </c>
      <c r="H26" s="3">
        <v>500000</v>
      </c>
      <c r="I26" s="3">
        <f t="shared" si="7"/>
        <v>2125000</v>
      </c>
      <c r="J26">
        <v>0.3</v>
      </c>
      <c r="K26" s="3">
        <f t="shared" si="8"/>
        <v>637500</v>
      </c>
      <c r="M26" s="3">
        <f t="shared" si="9"/>
        <v>2125000</v>
      </c>
    </row>
    <row r="27" spans="1:13" x14ac:dyDescent="0.2">
      <c r="A27">
        <v>8</v>
      </c>
      <c r="B27" t="s">
        <v>14</v>
      </c>
      <c r="C27" s="3">
        <v>0</v>
      </c>
      <c r="D27">
        <v>5</v>
      </c>
      <c r="E27" s="3">
        <f t="shared" si="5"/>
        <v>0</v>
      </c>
      <c r="F27">
        <v>0.85</v>
      </c>
      <c r="G27">
        <f t="shared" si="6"/>
        <v>4.25</v>
      </c>
      <c r="H27" s="3">
        <v>500000</v>
      </c>
      <c r="I27" s="3">
        <f t="shared" si="7"/>
        <v>2125000</v>
      </c>
      <c r="J27">
        <v>0.3</v>
      </c>
      <c r="K27" s="3">
        <f t="shared" si="8"/>
        <v>637500</v>
      </c>
      <c r="M27" s="3">
        <f t="shared" si="9"/>
        <v>2125000</v>
      </c>
    </row>
    <row r="28" spans="1:13" x14ac:dyDescent="0.2">
      <c r="A28">
        <v>9</v>
      </c>
      <c r="B28" t="s">
        <v>13</v>
      </c>
      <c r="C28" s="3">
        <v>0</v>
      </c>
      <c r="D28">
        <v>7</v>
      </c>
      <c r="E28" s="3">
        <f t="shared" si="5"/>
        <v>0</v>
      </c>
      <c r="F28">
        <v>0.85</v>
      </c>
      <c r="G28">
        <f t="shared" si="6"/>
        <v>5.95</v>
      </c>
      <c r="H28" s="3">
        <v>500000</v>
      </c>
      <c r="I28" s="3">
        <f t="shared" si="7"/>
        <v>2975000</v>
      </c>
      <c r="J28">
        <v>0.3</v>
      </c>
      <c r="K28" s="3">
        <f t="shared" si="8"/>
        <v>892500</v>
      </c>
      <c r="M28" s="3">
        <f t="shared" si="9"/>
        <v>2975000</v>
      </c>
    </row>
    <row r="29" spans="1:13" x14ac:dyDescent="0.2">
      <c r="A29">
        <v>10</v>
      </c>
      <c r="B29" t="s">
        <v>13</v>
      </c>
      <c r="C29" s="3">
        <v>0</v>
      </c>
      <c r="D29">
        <v>7</v>
      </c>
      <c r="E29" s="3">
        <f t="shared" si="5"/>
        <v>0</v>
      </c>
      <c r="F29">
        <v>0.85</v>
      </c>
      <c r="G29">
        <f t="shared" si="6"/>
        <v>5.95</v>
      </c>
      <c r="H29" s="3">
        <v>500000</v>
      </c>
      <c r="I29" s="3">
        <f t="shared" si="7"/>
        <v>2975000</v>
      </c>
      <c r="J29">
        <v>0.3</v>
      </c>
      <c r="K29" s="3">
        <f t="shared" si="8"/>
        <v>892500</v>
      </c>
      <c r="M29" s="3">
        <f t="shared" si="9"/>
        <v>2975000</v>
      </c>
    </row>
    <row r="30" spans="1:13" x14ac:dyDescent="0.2">
      <c r="A30">
        <v>11</v>
      </c>
      <c r="B30" t="s">
        <v>15</v>
      </c>
      <c r="C30" s="3">
        <v>0</v>
      </c>
      <c r="D30">
        <v>7</v>
      </c>
      <c r="E30" s="3">
        <f t="shared" si="5"/>
        <v>0</v>
      </c>
      <c r="F30">
        <v>0.85</v>
      </c>
      <c r="G30">
        <f t="shared" si="6"/>
        <v>5.95</v>
      </c>
      <c r="H30" s="3">
        <v>500000</v>
      </c>
      <c r="I30" s="3">
        <f t="shared" si="7"/>
        <v>2975000</v>
      </c>
      <c r="J30">
        <v>0.3</v>
      </c>
      <c r="K30" s="3">
        <f t="shared" si="8"/>
        <v>892500</v>
      </c>
      <c r="M30" s="3">
        <f t="shared" si="9"/>
        <v>2975000</v>
      </c>
    </row>
    <row r="31" spans="1:13" x14ac:dyDescent="0.2">
      <c r="A31">
        <v>12</v>
      </c>
      <c r="B31" t="s">
        <v>15</v>
      </c>
      <c r="C31" s="3">
        <v>0</v>
      </c>
      <c r="D31">
        <v>7</v>
      </c>
      <c r="E31" s="3">
        <f t="shared" si="5"/>
        <v>0</v>
      </c>
      <c r="F31">
        <v>0.85</v>
      </c>
      <c r="G31">
        <f t="shared" si="6"/>
        <v>5.95</v>
      </c>
      <c r="H31" s="3">
        <v>500000</v>
      </c>
      <c r="I31" s="3">
        <f t="shared" si="7"/>
        <v>2975000</v>
      </c>
      <c r="J31">
        <v>0.3</v>
      </c>
      <c r="K31" s="3">
        <f t="shared" si="8"/>
        <v>892500</v>
      </c>
      <c r="M31" s="3">
        <f t="shared" si="9"/>
        <v>2975000</v>
      </c>
    </row>
    <row r="32" spans="1:13" x14ac:dyDescent="0.2">
      <c r="A32" s="1" t="s">
        <v>16</v>
      </c>
      <c r="C32" s="3">
        <f>SUM(C20:C31)</f>
        <v>0</v>
      </c>
      <c r="D32">
        <f>SUM(D20:D31)</f>
        <v>68</v>
      </c>
      <c r="E32" s="3">
        <f>AVERAGE(E20:E31)</f>
        <v>0</v>
      </c>
      <c r="G32">
        <f>SUM(G20:G31)</f>
        <v>57.800000000000011</v>
      </c>
      <c r="H32" s="3">
        <f>SUM(H20:H31)</f>
        <v>6000000</v>
      </c>
      <c r="I32" s="3">
        <f>SUM(I20:I31)</f>
        <v>28900000</v>
      </c>
      <c r="J32">
        <v>0.3</v>
      </c>
      <c r="K32" s="4">
        <f>SUM(K20:K31)</f>
        <v>8670000</v>
      </c>
      <c r="L32">
        <f>SUM(L20:L31)</f>
        <v>0</v>
      </c>
      <c r="M32" s="3">
        <f>SUM(M20:M31)</f>
        <v>28900000</v>
      </c>
    </row>
    <row r="35" spans="1:13" x14ac:dyDescent="0.2">
      <c r="A35" s="5" t="s">
        <v>21</v>
      </c>
      <c r="H35" t="s">
        <v>20</v>
      </c>
    </row>
    <row r="36" spans="1:13" x14ac:dyDescent="0.2">
      <c r="A36" s="2" t="s">
        <v>0</v>
      </c>
      <c r="B36" s="2" t="s">
        <v>1</v>
      </c>
      <c r="C36" s="2" t="s">
        <v>2</v>
      </c>
      <c r="D36" s="2" t="s">
        <v>12</v>
      </c>
      <c r="E36" s="2" t="s">
        <v>3</v>
      </c>
      <c r="F36" s="2" t="s">
        <v>4</v>
      </c>
      <c r="G36" s="2" t="s">
        <v>5</v>
      </c>
      <c r="H36" s="2" t="s">
        <v>6</v>
      </c>
      <c r="I36" s="2" t="s">
        <v>7</v>
      </c>
      <c r="J36" s="2" t="s">
        <v>8</v>
      </c>
      <c r="K36" s="2" t="s">
        <v>9</v>
      </c>
      <c r="L36" s="2" t="s">
        <v>10</v>
      </c>
      <c r="M36" s="2" t="s">
        <v>11</v>
      </c>
    </row>
    <row r="37" spans="1:13" x14ac:dyDescent="0.2">
      <c r="A37">
        <v>1</v>
      </c>
      <c r="C37" s="3">
        <v>0</v>
      </c>
      <c r="D37">
        <v>0</v>
      </c>
      <c r="E37" s="3">
        <f t="shared" ref="E37:E48" si="10">IFERROR(C37/D37,0)</f>
        <v>0</v>
      </c>
      <c r="F37">
        <v>0.5</v>
      </c>
      <c r="G37">
        <f t="shared" ref="G37:G48" si="11">D37*F37</f>
        <v>0</v>
      </c>
      <c r="H37" s="3">
        <v>500000</v>
      </c>
      <c r="I37" s="3">
        <f t="shared" ref="I37:I48" si="12">G37*H37</f>
        <v>0</v>
      </c>
      <c r="J37">
        <v>0.25</v>
      </c>
      <c r="K37" s="3">
        <f t="shared" ref="K37:K48" si="13">I37*J37</f>
        <v>0</v>
      </c>
      <c r="M37" s="3">
        <f t="shared" ref="M37:M48" si="14">I37-L37</f>
        <v>0</v>
      </c>
    </row>
    <row r="38" spans="1:13" x14ac:dyDescent="0.2">
      <c r="A38">
        <v>2</v>
      </c>
      <c r="C38" s="3">
        <v>0</v>
      </c>
      <c r="D38">
        <v>0</v>
      </c>
      <c r="E38" s="3">
        <f t="shared" si="10"/>
        <v>0</v>
      </c>
      <c r="F38">
        <v>0.5</v>
      </c>
      <c r="G38">
        <f t="shared" si="11"/>
        <v>0</v>
      </c>
      <c r="H38" s="3">
        <v>500000</v>
      </c>
      <c r="I38" s="3">
        <f t="shared" si="12"/>
        <v>0</v>
      </c>
      <c r="J38">
        <v>0.25</v>
      </c>
      <c r="K38" s="3">
        <f t="shared" si="13"/>
        <v>0</v>
      </c>
      <c r="M38" s="3">
        <f t="shared" si="14"/>
        <v>0</v>
      </c>
    </row>
    <row r="39" spans="1:13" x14ac:dyDescent="0.2">
      <c r="A39">
        <v>3</v>
      </c>
      <c r="C39" s="3">
        <v>0</v>
      </c>
      <c r="D39">
        <v>0</v>
      </c>
      <c r="E39" s="3">
        <f t="shared" si="10"/>
        <v>0</v>
      </c>
      <c r="F39">
        <v>0.5</v>
      </c>
      <c r="G39">
        <f t="shared" si="11"/>
        <v>0</v>
      </c>
      <c r="H39" s="3">
        <v>500000</v>
      </c>
      <c r="I39" s="3">
        <f t="shared" si="12"/>
        <v>0</v>
      </c>
      <c r="J39">
        <v>0.25</v>
      </c>
      <c r="K39" s="3">
        <f t="shared" si="13"/>
        <v>0</v>
      </c>
      <c r="M39" s="3">
        <f t="shared" si="14"/>
        <v>0</v>
      </c>
    </row>
    <row r="40" spans="1:13" x14ac:dyDescent="0.2">
      <c r="A40">
        <v>4</v>
      </c>
      <c r="B40" t="s">
        <v>19</v>
      </c>
      <c r="C40" s="3">
        <v>200000</v>
      </c>
      <c r="D40">
        <v>5.7</v>
      </c>
      <c r="E40" s="3">
        <f t="shared" si="10"/>
        <v>35087.719298245611</v>
      </c>
      <c r="F40">
        <v>0.5</v>
      </c>
      <c r="G40">
        <f t="shared" si="11"/>
        <v>2.85</v>
      </c>
      <c r="H40" s="3">
        <v>500000</v>
      </c>
      <c r="I40" s="3">
        <f t="shared" si="12"/>
        <v>1425000</v>
      </c>
      <c r="J40">
        <v>0.25</v>
      </c>
      <c r="K40" s="3">
        <f t="shared" si="13"/>
        <v>356250</v>
      </c>
      <c r="M40" s="3">
        <f t="shared" si="14"/>
        <v>1425000</v>
      </c>
    </row>
    <row r="41" spans="1:13" x14ac:dyDescent="0.2">
      <c r="A41">
        <v>5</v>
      </c>
      <c r="B41" t="s">
        <v>19</v>
      </c>
      <c r="C41" s="3">
        <v>200000</v>
      </c>
      <c r="D41">
        <v>5.7</v>
      </c>
      <c r="E41" s="3">
        <f t="shared" si="10"/>
        <v>35087.719298245611</v>
      </c>
      <c r="F41">
        <v>0.5</v>
      </c>
      <c r="G41">
        <f t="shared" si="11"/>
        <v>2.85</v>
      </c>
      <c r="H41" s="3">
        <v>500000</v>
      </c>
      <c r="I41" s="3">
        <f t="shared" si="12"/>
        <v>1425000</v>
      </c>
      <c r="J41">
        <v>0.25</v>
      </c>
      <c r="K41" s="3">
        <f t="shared" si="13"/>
        <v>356250</v>
      </c>
      <c r="M41" s="3">
        <f t="shared" si="14"/>
        <v>1425000</v>
      </c>
    </row>
    <row r="42" spans="1:13" x14ac:dyDescent="0.2">
      <c r="A42">
        <v>6</v>
      </c>
      <c r="B42" t="s">
        <v>19</v>
      </c>
      <c r="C42" s="3">
        <v>200000</v>
      </c>
      <c r="D42">
        <v>5.7</v>
      </c>
      <c r="E42" s="3">
        <f t="shared" si="10"/>
        <v>35087.719298245611</v>
      </c>
      <c r="F42">
        <v>0.5</v>
      </c>
      <c r="G42">
        <f t="shared" si="11"/>
        <v>2.85</v>
      </c>
      <c r="H42" s="3">
        <v>500000</v>
      </c>
      <c r="I42" s="3">
        <f t="shared" si="12"/>
        <v>1425000</v>
      </c>
      <c r="J42">
        <v>0.25</v>
      </c>
      <c r="K42" s="3">
        <f t="shared" si="13"/>
        <v>356250</v>
      </c>
      <c r="M42" s="3">
        <f t="shared" si="14"/>
        <v>1425000</v>
      </c>
    </row>
    <row r="43" spans="1:13" x14ac:dyDescent="0.2">
      <c r="A43">
        <v>7</v>
      </c>
      <c r="B43" t="s">
        <v>19</v>
      </c>
      <c r="C43" s="3">
        <v>200000</v>
      </c>
      <c r="D43">
        <v>5.7</v>
      </c>
      <c r="E43" s="3">
        <f t="shared" si="10"/>
        <v>35087.719298245611</v>
      </c>
      <c r="F43">
        <v>0.5</v>
      </c>
      <c r="G43">
        <f t="shared" si="11"/>
        <v>2.85</v>
      </c>
      <c r="H43" s="3">
        <v>500000</v>
      </c>
      <c r="I43" s="3">
        <f t="shared" si="12"/>
        <v>1425000</v>
      </c>
      <c r="J43">
        <v>0.25</v>
      </c>
      <c r="K43" s="3">
        <f t="shared" si="13"/>
        <v>356250</v>
      </c>
      <c r="M43" s="3">
        <f t="shared" si="14"/>
        <v>1425000</v>
      </c>
    </row>
    <row r="44" spans="1:13" x14ac:dyDescent="0.2">
      <c r="A44">
        <v>8</v>
      </c>
      <c r="B44" t="s">
        <v>19</v>
      </c>
      <c r="C44" s="3">
        <v>200000</v>
      </c>
      <c r="D44">
        <v>5.7</v>
      </c>
      <c r="E44" s="3">
        <f t="shared" si="10"/>
        <v>35087.719298245611</v>
      </c>
      <c r="F44">
        <v>0.5</v>
      </c>
      <c r="G44">
        <f t="shared" si="11"/>
        <v>2.85</v>
      </c>
      <c r="H44" s="3">
        <v>500000</v>
      </c>
      <c r="I44" s="3">
        <f t="shared" si="12"/>
        <v>1425000</v>
      </c>
      <c r="J44">
        <v>0.25</v>
      </c>
      <c r="K44" s="3">
        <f t="shared" si="13"/>
        <v>356250</v>
      </c>
      <c r="M44" s="3">
        <f t="shared" si="14"/>
        <v>1425000</v>
      </c>
    </row>
    <row r="45" spans="1:13" x14ac:dyDescent="0.2">
      <c r="A45">
        <v>9</v>
      </c>
      <c r="B45" t="s">
        <v>19</v>
      </c>
      <c r="C45" s="3">
        <v>300000</v>
      </c>
      <c r="D45">
        <v>11.4</v>
      </c>
      <c r="E45" s="3">
        <f t="shared" si="10"/>
        <v>26315.78947368421</v>
      </c>
      <c r="F45">
        <v>0.5</v>
      </c>
      <c r="G45">
        <f t="shared" si="11"/>
        <v>5.7</v>
      </c>
      <c r="H45" s="3">
        <v>500000</v>
      </c>
      <c r="I45" s="3">
        <f t="shared" si="12"/>
        <v>2850000</v>
      </c>
      <c r="J45">
        <v>0.25</v>
      </c>
      <c r="K45" s="3">
        <f t="shared" si="13"/>
        <v>712500</v>
      </c>
      <c r="M45" s="3">
        <f t="shared" si="14"/>
        <v>2850000</v>
      </c>
    </row>
    <row r="46" spans="1:13" x14ac:dyDescent="0.2">
      <c r="A46">
        <v>10</v>
      </c>
      <c r="B46" t="s">
        <v>19</v>
      </c>
      <c r="C46" s="3">
        <v>300000</v>
      </c>
      <c r="D46">
        <v>11.4</v>
      </c>
      <c r="E46" s="3">
        <f t="shared" si="10"/>
        <v>26315.78947368421</v>
      </c>
      <c r="F46">
        <v>0.5</v>
      </c>
      <c r="G46">
        <f t="shared" si="11"/>
        <v>5.7</v>
      </c>
      <c r="H46" s="3">
        <v>500000</v>
      </c>
      <c r="I46" s="3">
        <f t="shared" si="12"/>
        <v>2850000</v>
      </c>
      <c r="J46">
        <v>0.25</v>
      </c>
      <c r="K46" s="3">
        <f t="shared" si="13"/>
        <v>712500</v>
      </c>
      <c r="M46" s="3">
        <f t="shared" si="14"/>
        <v>2850000</v>
      </c>
    </row>
    <row r="47" spans="1:13" x14ac:dyDescent="0.2">
      <c r="A47">
        <v>11</v>
      </c>
      <c r="B47" t="s">
        <v>19</v>
      </c>
      <c r="C47" s="3">
        <v>300000</v>
      </c>
      <c r="D47">
        <v>11.4</v>
      </c>
      <c r="E47" s="3">
        <f t="shared" si="10"/>
        <v>26315.78947368421</v>
      </c>
      <c r="F47">
        <v>0.5</v>
      </c>
      <c r="G47">
        <f t="shared" si="11"/>
        <v>5.7</v>
      </c>
      <c r="H47" s="3">
        <v>500000</v>
      </c>
      <c r="I47" s="3">
        <f t="shared" si="12"/>
        <v>2850000</v>
      </c>
      <c r="J47">
        <v>0.25</v>
      </c>
      <c r="K47" s="3">
        <f t="shared" si="13"/>
        <v>712500</v>
      </c>
      <c r="M47" s="3">
        <f t="shared" si="14"/>
        <v>2850000</v>
      </c>
    </row>
    <row r="48" spans="1:13" x14ac:dyDescent="0.2">
      <c r="A48">
        <v>12</v>
      </c>
      <c r="B48" t="s">
        <v>19</v>
      </c>
      <c r="C48" s="3">
        <v>200000</v>
      </c>
      <c r="D48">
        <v>5.7</v>
      </c>
      <c r="E48" s="3">
        <f t="shared" si="10"/>
        <v>35087.719298245611</v>
      </c>
      <c r="F48">
        <v>0.5</v>
      </c>
      <c r="G48">
        <f t="shared" si="11"/>
        <v>2.85</v>
      </c>
      <c r="H48" s="3">
        <v>500000</v>
      </c>
      <c r="I48" s="3">
        <f t="shared" si="12"/>
        <v>1425000</v>
      </c>
      <c r="J48">
        <v>0.25</v>
      </c>
      <c r="K48" s="3">
        <f t="shared" si="13"/>
        <v>356250</v>
      </c>
      <c r="M48" s="3">
        <f t="shared" si="14"/>
        <v>1425000</v>
      </c>
    </row>
    <row r="49" spans="1:13" x14ac:dyDescent="0.2">
      <c r="A49" s="1" t="s">
        <v>16</v>
      </c>
      <c r="C49" s="3">
        <f>SUM(C37:C48)</f>
        <v>2100000</v>
      </c>
      <c r="D49">
        <f>SUM(D37:D48)</f>
        <v>68.399999999999991</v>
      </c>
      <c r="E49" s="3">
        <f>AVERAGE(E37:E48)</f>
        <v>24122.807017543859</v>
      </c>
      <c r="G49">
        <f>SUM(G37:G48)</f>
        <v>34.199999999999996</v>
      </c>
      <c r="H49" s="3">
        <f>SUM(H37:H48)</f>
        <v>6000000</v>
      </c>
      <c r="I49" s="3">
        <f>SUM(I37:I48)</f>
        <v>17100000</v>
      </c>
      <c r="J49">
        <v>0.25</v>
      </c>
      <c r="K49" s="4">
        <f>SUM(K37:K48)</f>
        <v>4275000</v>
      </c>
      <c r="L49">
        <f>SUM(L37:L48)</f>
        <v>0</v>
      </c>
      <c r="M49" s="3">
        <f>SUM(M37:M48)</f>
        <v>17100000</v>
      </c>
    </row>
    <row r="52" spans="1:13" x14ac:dyDescent="0.2">
      <c r="A52" s="5" t="s">
        <v>22</v>
      </c>
      <c r="H52" t="s">
        <v>20</v>
      </c>
    </row>
    <row r="53" spans="1:13" x14ac:dyDescent="0.2">
      <c r="A53" s="2" t="s">
        <v>0</v>
      </c>
      <c r="B53" s="2" t="s">
        <v>1</v>
      </c>
      <c r="C53" s="2" t="s">
        <v>2</v>
      </c>
      <c r="D53" s="2" t="s">
        <v>12</v>
      </c>
      <c r="E53" s="2" t="s">
        <v>3</v>
      </c>
      <c r="F53" s="2" t="s">
        <v>4</v>
      </c>
      <c r="G53" s="2" t="s">
        <v>5</v>
      </c>
      <c r="H53" s="2" t="s">
        <v>6</v>
      </c>
      <c r="I53" s="2" t="s">
        <v>7</v>
      </c>
      <c r="J53" s="2" t="s">
        <v>8</v>
      </c>
      <c r="K53" s="2" t="s">
        <v>9</v>
      </c>
      <c r="L53" s="2" t="s">
        <v>10</v>
      </c>
      <c r="M53" s="2" t="s">
        <v>11</v>
      </c>
    </row>
    <row r="54" spans="1:13" x14ac:dyDescent="0.2">
      <c r="A54">
        <v>1</v>
      </c>
      <c r="C54" s="3">
        <v>0</v>
      </c>
      <c r="D54">
        <v>0</v>
      </c>
      <c r="E54" s="3">
        <f t="shared" ref="E54:E65" si="15">IFERROR(C54/D54,0)</f>
        <v>0</v>
      </c>
      <c r="F54">
        <v>0.5</v>
      </c>
      <c r="G54">
        <f t="shared" ref="G54:G65" si="16">D54*F54</f>
        <v>0</v>
      </c>
      <c r="H54" s="3">
        <v>1800000</v>
      </c>
      <c r="I54" s="3">
        <f t="shared" ref="I54:I65" si="17">G54*H54</f>
        <v>0</v>
      </c>
      <c r="J54">
        <v>0.45</v>
      </c>
      <c r="K54" s="3">
        <f t="shared" ref="K54:K65" si="18">I54*J54</f>
        <v>0</v>
      </c>
      <c r="M54" s="3">
        <f t="shared" ref="M54:M65" si="19">I54-L54</f>
        <v>0</v>
      </c>
    </row>
    <row r="55" spans="1:13" x14ac:dyDescent="0.2">
      <c r="A55">
        <v>2</v>
      </c>
      <c r="C55" s="3">
        <v>0</v>
      </c>
      <c r="D55">
        <v>0</v>
      </c>
      <c r="E55" s="3">
        <f t="shared" si="15"/>
        <v>0</v>
      </c>
      <c r="F55">
        <v>0.5</v>
      </c>
      <c r="G55">
        <f t="shared" si="16"/>
        <v>0</v>
      </c>
      <c r="H55" s="3">
        <v>1800000</v>
      </c>
      <c r="I55" s="3">
        <f t="shared" si="17"/>
        <v>0</v>
      </c>
      <c r="J55">
        <v>0.45</v>
      </c>
      <c r="K55" s="3">
        <f t="shared" si="18"/>
        <v>0</v>
      </c>
      <c r="M55" s="3">
        <f t="shared" si="19"/>
        <v>0</v>
      </c>
    </row>
    <row r="56" spans="1:13" x14ac:dyDescent="0.2">
      <c r="A56">
        <v>3</v>
      </c>
      <c r="C56" s="3">
        <v>0</v>
      </c>
      <c r="D56">
        <v>0</v>
      </c>
      <c r="E56" s="3">
        <f t="shared" si="15"/>
        <v>0</v>
      </c>
      <c r="F56">
        <v>0.5</v>
      </c>
      <c r="G56">
        <f t="shared" si="16"/>
        <v>0</v>
      </c>
      <c r="H56" s="3">
        <v>1800000</v>
      </c>
      <c r="I56" s="3">
        <f t="shared" si="17"/>
        <v>0</v>
      </c>
      <c r="J56">
        <v>0.45</v>
      </c>
      <c r="K56" s="3">
        <f t="shared" si="18"/>
        <v>0</v>
      </c>
      <c r="M56" s="3">
        <f t="shared" si="19"/>
        <v>0</v>
      </c>
    </row>
    <row r="57" spans="1:13" x14ac:dyDescent="0.2">
      <c r="A57">
        <v>4</v>
      </c>
      <c r="B57" t="s">
        <v>23</v>
      </c>
      <c r="C57" s="3">
        <v>200000</v>
      </c>
      <c r="D57">
        <v>3</v>
      </c>
      <c r="E57" s="3">
        <f t="shared" si="15"/>
        <v>66666.666666666672</v>
      </c>
      <c r="F57">
        <v>0.5</v>
      </c>
      <c r="G57">
        <f t="shared" si="16"/>
        <v>1.5</v>
      </c>
      <c r="H57" s="3">
        <v>1800000</v>
      </c>
      <c r="I57" s="3">
        <f t="shared" si="17"/>
        <v>2700000</v>
      </c>
      <c r="J57">
        <v>0.45</v>
      </c>
      <c r="K57" s="3">
        <f t="shared" si="18"/>
        <v>1215000</v>
      </c>
      <c r="M57" s="3">
        <f t="shared" si="19"/>
        <v>2700000</v>
      </c>
    </row>
    <row r="58" spans="1:13" x14ac:dyDescent="0.2">
      <c r="A58">
        <v>5</v>
      </c>
      <c r="B58" t="s">
        <v>23</v>
      </c>
      <c r="C58" s="3">
        <v>200000</v>
      </c>
      <c r="D58">
        <v>3</v>
      </c>
      <c r="E58" s="3">
        <f t="shared" si="15"/>
        <v>66666.666666666672</v>
      </c>
      <c r="F58">
        <v>0.5</v>
      </c>
      <c r="G58">
        <f t="shared" si="16"/>
        <v>1.5</v>
      </c>
      <c r="H58" s="3">
        <v>1800000</v>
      </c>
      <c r="I58" s="3">
        <f t="shared" si="17"/>
        <v>2700000</v>
      </c>
      <c r="J58">
        <v>0.45</v>
      </c>
      <c r="K58" s="3">
        <f t="shared" si="18"/>
        <v>1215000</v>
      </c>
      <c r="M58" s="3">
        <f t="shared" si="19"/>
        <v>2700000</v>
      </c>
    </row>
    <row r="59" spans="1:13" x14ac:dyDescent="0.2">
      <c r="A59">
        <v>6</v>
      </c>
      <c r="B59" t="s">
        <v>23</v>
      </c>
      <c r="C59" s="3">
        <v>200000</v>
      </c>
      <c r="D59">
        <v>3</v>
      </c>
      <c r="E59" s="3">
        <f t="shared" si="15"/>
        <v>66666.666666666672</v>
      </c>
      <c r="F59">
        <v>0.5</v>
      </c>
      <c r="G59">
        <f t="shared" si="16"/>
        <v>1.5</v>
      </c>
      <c r="H59" s="3">
        <v>1800000</v>
      </c>
      <c r="I59" s="3">
        <f t="shared" si="17"/>
        <v>2700000</v>
      </c>
      <c r="J59">
        <v>0.45</v>
      </c>
      <c r="K59" s="3">
        <f t="shared" si="18"/>
        <v>1215000</v>
      </c>
      <c r="M59" s="3">
        <f t="shared" si="19"/>
        <v>2700000</v>
      </c>
    </row>
    <row r="60" spans="1:13" x14ac:dyDescent="0.2">
      <c r="A60">
        <v>7</v>
      </c>
      <c r="B60" t="s">
        <v>23</v>
      </c>
      <c r="C60" s="3">
        <v>200000</v>
      </c>
      <c r="D60">
        <v>3</v>
      </c>
      <c r="E60" s="3">
        <f t="shared" si="15"/>
        <v>66666.666666666672</v>
      </c>
      <c r="F60">
        <v>0.5</v>
      </c>
      <c r="G60">
        <f t="shared" si="16"/>
        <v>1.5</v>
      </c>
      <c r="H60" s="3">
        <v>1800000</v>
      </c>
      <c r="I60" s="3">
        <f t="shared" si="17"/>
        <v>2700000</v>
      </c>
      <c r="J60">
        <v>0.45</v>
      </c>
      <c r="K60" s="3">
        <f t="shared" si="18"/>
        <v>1215000</v>
      </c>
      <c r="M60" s="3">
        <f t="shared" si="19"/>
        <v>2700000</v>
      </c>
    </row>
    <row r="61" spans="1:13" x14ac:dyDescent="0.2">
      <c r="A61">
        <v>8</v>
      </c>
      <c r="B61" t="s">
        <v>23</v>
      </c>
      <c r="C61" s="3">
        <v>200000</v>
      </c>
      <c r="D61">
        <v>3</v>
      </c>
      <c r="E61" s="3">
        <f t="shared" si="15"/>
        <v>66666.666666666672</v>
      </c>
      <c r="F61">
        <v>0.5</v>
      </c>
      <c r="G61">
        <f t="shared" si="16"/>
        <v>1.5</v>
      </c>
      <c r="H61" s="3">
        <v>1800000</v>
      </c>
      <c r="I61" s="3">
        <f t="shared" si="17"/>
        <v>2700000</v>
      </c>
      <c r="J61">
        <v>0.45</v>
      </c>
      <c r="K61" s="3">
        <f t="shared" si="18"/>
        <v>1215000</v>
      </c>
      <c r="M61" s="3">
        <f t="shared" si="19"/>
        <v>2700000</v>
      </c>
    </row>
    <row r="62" spans="1:13" x14ac:dyDescent="0.2">
      <c r="A62">
        <v>9</v>
      </c>
      <c r="B62" t="s">
        <v>23</v>
      </c>
      <c r="C62" s="3">
        <v>300000</v>
      </c>
      <c r="D62">
        <v>5</v>
      </c>
      <c r="E62" s="3">
        <f t="shared" si="15"/>
        <v>60000</v>
      </c>
      <c r="F62">
        <v>0.5</v>
      </c>
      <c r="G62">
        <f t="shared" si="16"/>
        <v>2.5</v>
      </c>
      <c r="H62" s="3">
        <v>1800000</v>
      </c>
      <c r="I62" s="3">
        <f t="shared" si="17"/>
        <v>4500000</v>
      </c>
      <c r="J62">
        <v>0.45</v>
      </c>
      <c r="K62" s="3">
        <f t="shared" si="18"/>
        <v>2025000</v>
      </c>
      <c r="M62" s="3">
        <f t="shared" si="19"/>
        <v>4500000</v>
      </c>
    </row>
    <row r="63" spans="1:13" x14ac:dyDescent="0.2">
      <c r="A63">
        <v>10</v>
      </c>
      <c r="B63" t="s">
        <v>23</v>
      </c>
      <c r="C63" s="3">
        <v>300000</v>
      </c>
      <c r="D63">
        <v>5</v>
      </c>
      <c r="E63" s="3">
        <f t="shared" si="15"/>
        <v>60000</v>
      </c>
      <c r="F63">
        <v>0.5</v>
      </c>
      <c r="G63">
        <f t="shared" si="16"/>
        <v>2.5</v>
      </c>
      <c r="H63" s="3">
        <v>1800000</v>
      </c>
      <c r="I63" s="3">
        <f t="shared" si="17"/>
        <v>4500000</v>
      </c>
      <c r="J63">
        <v>0.45</v>
      </c>
      <c r="K63" s="3">
        <f t="shared" si="18"/>
        <v>2025000</v>
      </c>
      <c r="M63" s="3">
        <f t="shared" si="19"/>
        <v>4500000</v>
      </c>
    </row>
    <row r="64" spans="1:13" x14ac:dyDescent="0.2">
      <c r="A64">
        <v>11</v>
      </c>
      <c r="B64" t="s">
        <v>23</v>
      </c>
      <c r="C64" s="3">
        <v>300000</v>
      </c>
      <c r="D64">
        <v>5</v>
      </c>
      <c r="E64" s="3">
        <f t="shared" si="15"/>
        <v>60000</v>
      </c>
      <c r="F64">
        <v>0.5</v>
      </c>
      <c r="G64">
        <f t="shared" si="16"/>
        <v>2.5</v>
      </c>
      <c r="H64" s="3">
        <v>1800000</v>
      </c>
      <c r="I64" s="3">
        <f t="shared" si="17"/>
        <v>4500000</v>
      </c>
      <c r="J64">
        <v>0.45</v>
      </c>
      <c r="K64" s="3">
        <f t="shared" si="18"/>
        <v>2025000</v>
      </c>
      <c r="M64" s="3">
        <f t="shared" si="19"/>
        <v>4500000</v>
      </c>
    </row>
    <row r="65" spans="1:13" x14ac:dyDescent="0.2">
      <c r="A65">
        <v>12</v>
      </c>
      <c r="B65" t="s">
        <v>23</v>
      </c>
      <c r="C65" s="3">
        <v>200000</v>
      </c>
      <c r="D65">
        <v>3</v>
      </c>
      <c r="E65" s="3">
        <f t="shared" si="15"/>
        <v>66666.666666666672</v>
      </c>
      <c r="F65">
        <v>0.5</v>
      </c>
      <c r="G65">
        <f t="shared" si="16"/>
        <v>1.5</v>
      </c>
      <c r="H65" s="3">
        <v>1800000</v>
      </c>
      <c r="I65" s="3">
        <f t="shared" si="17"/>
        <v>2700000</v>
      </c>
      <c r="J65">
        <v>0.45</v>
      </c>
      <c r="K65" s="3">
        <f t="shared" si="18"/>
        <v>1215000</v>
      </c>
      <c r="M65" s="3">
        <f t="shared" si="19"/>
        <v>2700000</v>
      </c>
    </row>
    <row r="66" spans="1:13" x14ac:dyDescent="0.2">
      <c r="A66" s="1" t="s">
        <v>16</v>
      </c>
      <c r="C66" s="3">
        <f>SUM(C54:C65)</f>
        <v>2100000</v>
      </c>
      <c r="D66">
        <f>SUM(D54:D65)</f>
        <v>33</v>
      </c>
      <c r="E66" s="3">
        <f>AVERAGE(E54:E65)</f>
        <v>48333.333333333336</v>
      </c>
      <c r="G66">
        <f>SUM(G54:G65)</f>
        <v>16.5</v>
      </c>
      <c r="H66" s="3">
        <f>SUM(H54:H65)</f>
        <v>21600000</v>
      </c>
      <c r="I66" s="3">
        <f>SUM(I54:I65)</f>
        <v>29700000</v>
      </c>
      <c r="J66">
        <v>0.45</v>
      </c>
      <c r="K66" s="4">
        <f>SUM(K54:K65)</f>
        <v>13365000</v>
      </c>
      <c r="L66">
        <f>SUM(L54:L65)</f>
        <v>0</v>
      </c>
      <c r="M66" s="3">
        <f>SUM(M54:M65)</f>
        <v>29700000</v>
      </c>
    </row>
  </sheetData>
  <phoneticPr fontId="2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広告年間管理シート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株式会社 ワタサポ</cp:lastModifiedBy>
  <dcterms:created xsi:type="dcterms:W3CDTF">2026-02-14T08:58:38Z</dcterms:created>
  <dcterms:modified xsi:type="dcterms:W3CDTF">2026-02-14T12:27:55Z</dcterms:modified>
</cp:coreProperties>
</file>